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2cb8c1fc5f5906/Trading/CEED_Ausbildung/"/>
    </mc:Choice>
  </mc:AlternateContent>
  <xr:revisionPtr revIDLastSave="0" documentId="14_{7CECD3EC-2373-4838-A3EE-EE4756FF2749}" xr6:coauthVersionLast="47" xr6:coauthVersionMax="47" xr10:uidLastSave="{00000000-0000-0000-0000-000000000000}"/>
  <bookViews>
    <workbookView xWindow="-15240" yWindow="22290" windowWidth="25620" windowHeight="17475" xr2:uid="{00000000-000D-0000-FFFF-FFFF00000000}"/>
  </bookViews>
  <sheets>
    <sheet name="Algo Si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25" i="1"/>
  <c r="J25" i="1" s="1"/>
  <c r="L25" i="1" s="1"/>
  <c r="F8" i="1"/>
  <c r="F9" i="1"/>
  <c r="F10" i="1"/>
  <c r="F11" i="1"/>
  <c r="G26" i="1"/>
  <c r="G31" i="1" s="1"/>
  <c r="F26" i="1"/>
  <c r="F28" i="1" s="1"/>
  <c r="F31" i="1" l="1"/>
  <c r="F29" i="1"/>
  <c r="F30" i="1"/>
  <c r="F27" i="1"/>
  <c r="G30" i="1"/>
  <c r="G29" i="1"/>
  <c r="G27" i="1"/>
  <c r="G28" i="1"/>
  <c r="H14" i="1"/>
  <c r="H6" i="1"/>
  <c r="G6" i="1"/>
  <c r="G12" i="1" s="1"/>
  <c r="G10" i="1" l="1"/>
  <c r="G8" i="1"/>
  <c r="G7" i="1"/>
  <c r="G11" i="1"/>
  <c r="G9" i="1"/>
  <c r="G14" i="1"/>
  <c r="J14" i="1"/>
  <c r="J6" i="1"/>
  <c r="G20" i="1" l="1"/>
  <c r="G19" i="1"/>
  <c r="G17" i="1"/>
  <c r="G16" i="1"/>
  <c r="G15" i="1"/>
  <c r="G18" i="1"/>
</calcChain>
</file>

<file path=xl/sharedStrings.xml><?xml version="1.0" encoding="utf-8"?>
<sst xmlns="http://schemas.openxmlformats.org/spreadsheetml/2006/main" count="30" uniqueCount="20">
  <si>
    <t>TWAP</t>
  </si>
  <si>
    <t>Alpha</t>
  </si>
  <si>
    <t>Directon</t>
  </si>
  <si>
    <t>Metaordersize</t>
  </si>
  <si>
    <t>Order duration in minutes</t>
  </si>
  <si>
    <t>Time interval in minutes</t>
  </si>
  <si>
    <t>Child order size</t>
  </si>
  <si>
    <t>Market orders only</t>
  </si>
  <si>
    <t>BUY</t>
  </si>
  <si>
    <t>SELL</t>
  </si>
  <si>
    <t>High urgency</t>
  </si>
  <si>
    <t>Arrival Price</t>
  </si>
  <si>
    <t>Share of metaorder in %</t>
  </si>
  <si>
    <t>Weighted exection price</t>
  </si>
  <si>
    <t>Arrival price</t>
  </si>
  <si>
    <t>VWAP  during execution</t>
  </si>
  <si>
    <t>Limit order minus x ticks (unfilled order filled with market orders at end of period)</t>
  </si>
  <si>
    <t>in first % der order duration</t>
  </si>
  <si>
    <t>DE52 Algo Simulation</t>
  </si>
  <si>
    <t xml:space="preserve"> = enter your inputs in orange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</si>
</sst>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theme="0"/>
      <name val="Bahnschrift"/>
      <family val="2"/>
    </font>
    <font>
      <b/>
      <sz val="12"/>
      <color theme="1"/>
      <name val="Bahnschrift"/>
      <family val="2"/>
    </font>
    <font>
      <b/>
      <sz val="11"/>
      <color theme="1"/>
      <name val="Bahnschrift"/>
      <family val="2"/>
    </font>
    <font>
      <b/>
      <sz val="16"/>
      <color theme="0"/>
      <name val="Bahnschrift"/>
      <family val="2"/>
    </font>
    <font>
      <b/>
      <u/>
      <sz val="20"/>
      <color theme="1"/>
      <name val="Bahnschrift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2" fillId="3" borderId="0" xfId="0" applyNumberFormat="1" applyFont="1" applyFill="1"/>
    <xf numFmtId="0" fontId="2" fillId="3" borderId="4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9" fontId="2" fillId="6" borderId="5" xfId="1" applyFont="1" applyFill="1" applyBorder="1" applyAlignment="1">
      <alignment horizontal="center" vertical="center"/>
    </xf>
    <xf numFmtId="10" fontId="2" fillId="6" borderId="5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2" borderId="0" xfId="0" applyFont="1" applyFill="1"/>
    <xf numFmtId="0" fontId="2" fillId="0" borderId="0" xfId="0" applyFont="1" applyFill="1"/>
    <xf numFmtId="0" fontId="6" fillId="5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"/>
  <sheetViews>
    <sheetView tabSelected="1" zoomScale="70" zoomScaleNormal="70" workbookViewId="0">
      <selection activeCell="I15" sqref="I15"/>
    </sheetView>
  </sheetViews>
  <sheetFormatPr baseColWidth="10" defaultColWidth="9.140625" defaultRowHeight="14.25" x14ac:dyDescent="0.2"/>
  <cols>
    <col min="1" max="1" width="62.7109375" style="1" customWidth="1"/>
    <col min="2" max="2" width="25.28515625" style="3" customWidth="1"/>
    <col min="3" max="3" width="10" style="3" bestFit="1" customWidth="1"/>
    <col min="4" max="4" width="17" style="3" bestFit="1" customWidth="1"/>
    <col min="5" max="5" width="24.140625" style="3" bestFit="1" customWidth="1"/>
    <col min="6" max="6" width="25" style="3" bestFit="1" customWidth="1"/>
    <col min="7" max="7" width="43.42578125" style="3" bestFit="1" customWidth="1"/>
    <col min="8" max="8" width="30.85546875" style="3" customWidth="1"/>
    <col min="9" max="9" width="28.7109375" style="3" bestFit="1" customWidth="1"/>
    <col min="10" max="10" width="14.140625" style="3" customWidth="1"/>
    <col min="11" max="11" width="28.5703125" style="1" bestFit="1" customWidth="1"/>
    <col min="12" max="12" width="14.42578125" style="1" customWidth="1"/>
    <col min="13" max="17" width="9.140625" style="1"/>
    <col min="18" max="18" width="18.140625" style="1" customWidth="1"/>
    <col min="19" max="19" width="17.5703125" style="1" customWidth="1"/>
    <col min="20" max="20" width="20" style="1" customWidth="1"/>
    <col min="21" max="21" width="22.85546875" style="1" customWidth="1"/>
    <col min="22" max="22" width="9.140625" style="1"/>
    <col min="23" max="16384" width="9.140625" style="3"/>
  </cols>
  <sheetData>
    <row r="1" spans="2:12" ht="25.5" x14ac:dyDescent="0.35">
      <c r="B1" s="53" t="s">
        <v>18</v>
      </c>
      <c r="C1" s="53"/>
      <c r="D1" s="53"/>
      <c r="E1" s="53"/>
      <c r="F1" s="53"/>
      <c r="G1" s="53"/>
      <c r="H1" s="53"/>
      <c r="I1" s="53"/>
      <c r="J1" s="53"/>
      <c r="L1" s="2" t="s">
        <v>8</v>
      </c>
    </row>
    <row r="2" spans="2:12" x14ac:dyDescent="0.2">
      <c r="B2" s="1"/>
      <c r="C2" s="1"/>
      <c r="D2" s="1"/>
      <c r="E2" s="1"/>
      <c r="F2" s="1"/>
      <c r="G2" s="1"/>
      <c r="H2" s="1"/>
      <c r="I2" s="1"/>
      <c r="J2" s="1"/>
      <c r="L2" s="2" t="s">
        <v>9</v>
      </c>
    </row>
    <row r="3" spans="2:12" x14ac:dyDescent="0.2">
      <c r="B3" s="1"/>
      <c r="C3" s="1"/>
      <c r="D3" s="1"/>
      <c r="E3" s="1"/>
      <c r="F3" s="1"/>
      <c r="G3" s="1"/>
      <c r="H3" s="1"/>
      <c r="I3" s="1"/>
      <c r="J3" s="1"/>
    </row>
    <row r="4" spans="2:12" ht="19.5" x14ac:dyDescent="0.25">
      <c r="B4" s="52" t="s">
        <v>0</v>
      </c>
      <c r="C4" s="52"/>
      <c r="D4" s="52"/>
      <c r="E4" s="52"/>
      <c r="F4" s="52"/>
      <c r="G4" s="52"/>
      <c r="H4" s="52"/>
      <c r="I4" s="52"/>
      <c r="J4" s="52"/>
    </row>
    <row r="5" spans="2:12" ht="15" thickBot="1" x14ac:dyDescent="0.25">
      <c r="B5" s="4"/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0</v>
      </c>
      <c r="I5" s="5" t="s">
        <v>15</v>
      </c>
      <c r="J5" s="5" t="s">
        <v>1</v>
      </c>
    </row>
    <row r="6" spans="2:12" ht="53.25" customHeight="1" thickBot="1" x14ac:dyDescent="0.25">
      <c r="B6" s="6" t="s">
        <v>7</v>
      </c>
      <c r="C6" s="7" t="s">
        <v>8</v>
      </c>
      <c r="D6" s="8">
        <v>30</v>
      </c>
      <c r="E6" s="9">
        <v>180</v>
      </c>
      <c r="F6" s="8">
        <v>5</v>
      </c>
      <c r="G6" s="10">
        <f>D6/(E6/F6)</f>
        <v>0.83333333333333337</v>
      </c>
      <c r="H6" s="8">
        <f>AVERAGE(H7:H12)</f>
        <v>4584.416666666667</v>
      </c>
      <c r="I6" s="8">
        <v>4583.1400000000003</v>
      </c>
      <c r="J6" s="11">
        <f>I6-H6</f>
        <v>-1.2766666666666424</v>
      </c>
    </row>
    <row r="7" spans="2:12" ht="33" customHeight="1" x14ac:dyDescent="0.2">
      <c r="B7" s="12">
        <v>1</v>
      </c>
      <c r="C7" s="13"/>
      <c r="D7" s="14"/>
      <c r="E7" s="15"/>
      <c r="F7" s="16">
        <v>5</v>
      </c>
      <c r="G7" s="17">
        <f>$G$6</f>
        <v>0.83333333333333337</v>
      </c>
      <c r="H7" s="18">
        <v>4589</v>
      </c>
      <c r="I7" s="16"/>
      <c r="J7" s="19"/>
    </row>
    <row r="8" spans="2:12" ht="33" customHeight="1" x14ac:dyDescent="0.2">
      <c r="B8" s="20">
        <v>2</v>
      </c>
      <c r="C8" s="21"/>
      <c r="D8" s="22"/>
      <c r="E8" s="23"/>
      <c r="F8" s="24">
        <f t="shared" ref="F8:F12" si="0">$F$6</f>
        <v>5</v>
      </c>
      <c r="G8" s="25">
        <f t="shared" ref="G8:G12" si="1">$G$6</f>
        <v>0.83333333333333337</v>
      </c>
      <c r="H8" s="26">
        <v>4587.25</v>
      </c>
      <c r="I8" s="24"/>
      <c r="J8" s="27"/>
    </row>
    <row r="9" spans="2:12" ht="33" customHeight="1" x14ac:dyDescent="0.2">
      <c r="B9" s="20">
        <v>3</v>
      </c>
      <c r="C9" s="21"/>
      <c r="D9" s="22"/>
      <c r="E9" s="23"/>
      <c r="F9" s="24">
        <f t="shared" si="0"/>
        <v>5</v>
      </c>
      <c r="G9" s="25">
        <f t="shared" si="1"/>
        <v>0.83333333333333337</v>
      </c>
      <c r="H9" s="26">
        <v>4586.5</v>
      </c>
      <c r="I9" s="24"/>
      <c r="J9" s="27"/>
    </row>
    <row r="10" spans="2:12" ht="33" customHeight="1" x14ac:dyDescent="0.2">
      <c r="B10" s="20">
        <v>4</v>
      </c>
      <c r="C10" s="21"/>
      <c r="D10" s="22"/>
      <c r="E10" s="23"/>
      <c r="F10" s="24">
        <f t="shared" si="0"/>
        <v>5</v>
      </c>
      <c r="G10" s="25">
        <f t="shared" si="1"/>
        <v>0.83333333333333337</v>
      </c>
      <c r="H10" s="26">
        <v>4587</v>
      </c>
      <c r="I10" s="24"/>
      <c r="J10" s="27"/>
    </row>
    <row r="11" spans="2:12" ht="33" customHeight="1" x14ac:dyDescent="0.2">
      <c r="B11" s="20">
        <v>5</v>
      </c>
      <c r="C11" s="21"/>
      <c r="D11" s="22"/>
      <c r="E11" s="23"/>
      <c r="F11" s="24">
        <f t="shared" si="0"/>
        <v>5</v>
      </c>
      <c r="G11" s="25">
        <f t="shared" si="1"/>
        <v>0.83333333333333337</v>
      </c>
      <c r="H11" s="26">
        <v>4580.75</v>
      </c>
      <c r="I11" s="24"/>
      <c r="J11" s="27"/>
    </row>
    <row r="12" spans="2:12" ht="33" customHeight="1" thickBot="1" x14ac:dyDescent="0.25">
      <c r="B12" s="28">
        <v>6</v>
      </c>
      <c r="C12" s="29"/>
      <c r="D12" s="30"/>
      <c r="E12" s="31"/>
      <c r="F12" s="32">
        <f t="shared" si="0"/>
        <v>5</v>
      </c>
      <c r="G12" s="33">
        <f t="shared" si="1"/>
        <v>0.83333333333333337</v>
      </c>
      <c r="H12" s="34">
        <v>4576</v>
      </c>
      <c r="I12" s="32"/>
      <c r="J12" s="35"/>
    </row>
    <row r="13" spans="2:12" ht="20.25" customHeight="1" thickBot="1" x14ac:dyDescent="0.25">
      <c r="B13" s="22"/>
      <c r="C13" s="21"/>
      <c r="D13" s="22"/>
      <c r="E13" s="23"/>
      <c r="F13" s="24"/>
      <c r="G13" s="36"/>
      <c r="H13" s="24"/>
      <c r="I13" s="24"/>
      <c r="J13" s="24"/>
    </row>
    <row r="14" spans="2:12" ht="57" customHeight="1" thickBot="1" x14ac:dyDescent="0.25">
      <c r="B14" s="37" t="s">
        <v>16</v>
      </c>
      <c r="C14" s="7" t="s">
        <v>9</v>
      </c>
      <c r="D14" s="8">
        <v>30</v>
      </c>
      <c r="E14" s="9">
        <v>180</v>
      </c>
      <c r="F14" s="8">
        <v>5</v>
      </c>
      <c r="G14" s="38">
        <f t="shared" ref="G14" si="2">D14/(E14/F14)</f>
        <v>0.83333333333333337</v>
      </c>
      <c r="H14" s="8">
        <f>AVERAGE(H15:H20)</f>
        <v>4584.625</v>
      </c>
      <c r="I14" s="8">
        <v>4584</v>
      </c>
      <c r="J14" s="39">
        <f>I14-H14</f>
        <v>-0.625</v>
      </c>
    </row>
    <row r="15" spans="2:12" ht="33" customHeight="1" x14ac:dyDescent="0.2">
      <c r="B15" s="12">
        <v>1</v>
      </c>
      <c r="C15" s="13"/>
      <c r="D15" s="16"/>
      <c r="E15" s="15"/>
      <c r="F15" s="16">
        <v>5</v>
      </c>
      <c r="G15" s="14">
        <f>$G$14</f>
        <v>0.83333333333333337</v>
      </c>
      <c r="H15" s="18">
        <v>4582.5</v>
      </c>
      <c r="I15" s="16"/>
      <c r="J15" s="19"/>
    </row>
    <row r="16" spans="2:12" ht="33" customHeight="1" x14ac:dyDescent="0.2">
      <c r="B16" s="20">
        <v>2</v>
      </c>
      <c r="C16" s="21"/>
      <c r="D16" s="24"/>
      <c r="E16" s="23"/>
      <c r="F16" s="24">
        <v>5</v>
      </c>
      <c r="G16" s="22">
        <f t="shared" ref="G16:G20" si="3">$G$14</f>
        <v>0.83333333333333337</v>
      </c>
      <c r="H16" s="26">
        <v>4585</v>
      </c>
      <c r="I16" s="24"/>
      <c r="J16" s="27"/>
    </row>
    <row r="17" spans="2:12" ht="33" customHeight="1" x14ac:dyDescent="0.2">
      <c r="B17" s="20">
        <v>3</v>
      </c>
      <c r="C17" s="21"/>
      <c r="D17" s="24"/>
      <c r="E17" s="23"/>
      <c r="F17" s="24">
        <v>5</v>
      </c>
      <c r="G17" s="22">
        <f t="shared" si="3"/>
        <v>0.83333333333333337</v>
      </c>
      <c r="H17" s="26">
        <v>4587.5</v>
      </c>
      <c r="I17" s="24"/>
      <c r="J17" s="27"/>
    </row>
    <row r="18" spans="2:12" ht="33" customHeight="1" x14ac:dyDescent="0.2">
      <c r="B18" s="20">
        <v>4</v>
      </c>
      <c r="C18" s="21"/>
      <c r="D18" s="24"/>
      <c r="E18" s="23"/>
      <c r="F18" s="24">
        <v>5</v>
      </c>
      <c r="G18" s="22">
        <f t="shared" si="3"/>
        <v>0.83333333333333337</v>
      </c>
      <c r="H18" s="26">
        <v>4579.75</v>
      </c>
      <c r="I18" s="24"/>
      <c r="J18" s="27"/>
    </row>
    <row r="19" spans="2:12" ht="33" customHeight="1" x14ac:dyDescent="0.2">
      <c r="B19" s="20">
        <v>5</v>
      </c>
      <c r="C19" s="21"/>
      <c r="D19" s="24"/>
      <c r="E19" s="23"/>
      <c r="F19" s="24">
        <v>5</v>
      </c>
      <c r="G19" s="22">
        <f t="shared" si="3"/>
        <v>0.83333333333333337</v>
      </c>
      <c r="H19" s="26">
        <v>4586.75</v>
      </c>
      <c r="I19" s="24"/>
      <c r="J19" s="27"/>
    </row>
    <row r="20" spans="2:12" ht="33" customHeight="1" thickBot="1" x14ac:dyDescent="0.25">
      <c r="B20" s="28">
        <v>6</v>
      </c>
      <c r="C20" s="29"/>
      <c r="D20" s="32"/>
      <c r="E20" s="31"/>
      <c r="F20" s="32">
        <v>5</v>
      </c>
      <c r="G20" s="30">
        <f t="shared" si="3"/>
        <v>0.83333333333333337</v>
      </c>
      <c r="H20" s="34">
        <v>4586.25</v>
      </c>
      <c r="I20" s="32"/>
      <c r="J20" s="35"/>
    </row>
    <row r="21" spans="2:12" ht="21" customHeight="1" x14ac:dyDescent="0.2">
      <c r="B21" s="40"/>
      <c r="C21" s="40"/>
      <c r="D21" s="40"/>
      <c r="E21" s="40"/>
      <c r="F21" s="40"/>
      <c r="G21" s="40"/>
      <c r="H21" s="40"/>
      <c r="I21" s="40"/>
      <c r="J21" s="41"/>
    </row>
    <row r="22" spans="2:12" ht="21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</row>
    <row r="23" spans="2:12" ht="21" customHeight="1" x14ac:dyDescent="0.25">
      <c r="B23" s="54" t="s">
        <v>11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2:12" ht="21" customHeight="1" thickBot="1" x14ac:dyDescent="0.25">
      <c r="B24" s="4"/>
      <c r="C24" s="4" t="s">
        <v>2</v>
      </c>
      <c r="D24" s="5" t="s">
        <v>3</v>
      </c>
      <c r="E24" s="5" t="s">
        <v>4</v>
      </c>
      <c r="F24" s="5" t="s">
        <v>12</v>
      </c>
      <c r="G24" s="4" t="s">
        <v>17</v>
      </c>
      <c r="H24" s="4" t="s">
        <v>13</v>
      </c>
      <c r="I24" s="5" t="s">
        <v>14</v>
      </c>
      <c r="J24" s="5" t="s">
        <v>1</v>
      </c>
      <c r="K24" s="5" t="s">
        <v>15</v>
      </c>
      <c r="L24" s="5" t="s">
        <v>1</v>
      </c>
    </row>
    <row r="25" spans="2:12" ht="46.5" customHeight="1" thickBot="1" x14ac:dyDescent="0.25">
      <c r="B25" s="6" t="s">
        <v>10</v>
      </c>
      <c r="C25" s="7" t="s">
        <v>8</v>
      </c>
      <c r="D25" s="8">
        <v>1000</v>
      </c>
      <c r="E25" s="8">
        <v>300</v>
      </c>
      <c r="F25" s="42">
        <v>0.2</v>
      </c>
      <c r="G25" s="43">
        <v>0.1</v>
      </c>
      <c r="H25" s="44">
        <f>((H26*5)+H27+H28+H29+H30+H31)/10</f>
        <v>0</v>
      </c>
      <c r="I25" s="8">
        <v>0</v>
      </c>
      <c r="J25" s="11">
        <f>H25-I25</f>
        <v>0</v>
      </c>
      <c r="K25" s="8">
        <v>0</v>
      </c>
      <c r="L25" s="11">
        <f>J25-K25</f>
        <v>0</v>
      </c>
    </row>
    <row r="26" spans="2:12" ht="46.5" customHeight="1" x14ac:dyDescent="0.2">
      <c r="B26" s="12">
        <v>1</v>
      </c>
      <c r="C26" s="13"/>
      <c r="D26" s="45"/>
      <c r="E26" s="45"/>
      <c r="F26" s="16">
        <f>D25*F25</f>
        <v>200</v>
      </c>
      <c r="G26" s="16">
        <f>E25*G25</f>
        <v>30</v>
      </c>
      <c r="H26" s="18">
        <v>0</v>
      </c>
      <c r="I26" s="16"/>
      <c r="J26" s="16"/>
      <c r="K26" s="45"/>
      <c r="L26" s="46"/>
    </row>
    <row r="27" spans="2:12" ht="46.5" customHeight="1" x14ac:dyDescent="0.2">
      <c r="B27" s="20">
        <v>2</v>
      </c>
      <c r="C27" s="21"/>
      <c r="D27" s="40"/>
      <c r="E27" s="40"/>
      <c r="F27" s="24">
        <f>($D$25-$F$26)/5</f>
        <v>160</v>
      </c>
      <c r="G27" s="24">
        <f>($E$25-$G$26)/5</f>
        <v>54</v>
      </c>
      <c r="H27" s="26">
        <v>0</v>
      </c>
      <c r="I27" s="24"/>
      <c r="J27" s="24"/>
      <c r="K27" s="40"/>
      <c r="L27" s="47"/>
    </row>
    <row r="28" spans="2:12" ht="46.5" customHeight="1" x14ac:dyDescent="0.2">
      <c r="B28" s="20">
        <v>3</v>
      </c>
      <c r="C28" s="21"/>
      <c r="D28" s="40"/>
      <c r="E28" s="40"/>
      <c r="F28" s="24">
        <f>($D$25-$F$26)/5</f>
        <v>160</v>
      </c>
      <c r="G28" s="24">
        <f>($E$25-$G$26)/5</f>
        <v>54</v>
      </c>
      <c r="H28" s="26">
        <v>0</v>
      </c>
      <c r="I28" s="24"/>
      <c r="J28" s="24"/>
      <c r="K28" s="40"/>
      <c r="L28" s="47"/>
    </row>
    <row r="29" spans="2:12" ht="46.5" customHeight="1" x14ac:dyDescent="0.2">
      <c r="B29" s="20">
        <v>4</v>
      </c>
      <c r="C29" s="21"/>
      <c r="D29" s="40"/>
      <c r="E29" s="40"/>
      <c r="F29" s="24">
        <f>($D$25-$F$26)/5</f>
        <v>160</v>
      </c>
      <c r="G29" s="24">
        <f>($E$25-$G$26)/5</f>
        <v>54</v>
      </c>
      <c r="H29" s="26">
        <v>0</v>
      </c>
      <c r="I29" s="24"/>
      <c r="J29" s="24"/>
      <c r="K29" s="40"/>
      <c r="L29" s="47"/>
    </row>
    <row r="30" spans="2:12" ht="46.5" customHeight="1" x14ac:dyDescent="0.2">
      <c r="B30" s="20">
        <v>5</v>
      </c>
      <c r="C30" s="21"/>
      <c r="D30" s="40"/>
      <c r="E30" s="40"/>
      <c r="F30" s="24">
        <f>($D$25-$F$26)/5</f>
        <v>160</v>
      </c>
      <c r="G30" s="24">
        <f>($E$25-$G$26)/5</f>
        <v>54</v>
      </c>
      <c r="H30" s="26">
        <v>0</v>
      </c>
      <c r="I30" s="24"/>
      <c r="J30" s="24"/>
      <c r="K30" s="40"/>
      <c r="L30" s="47"/>
    </row>
    <row r="31" spans="2:12" ht="46.5" customHeight="1" thickBot="1" x14ac:dyDescent="0.25">
      <c r="B31" s="28">
        <v>6</v>
      </c>
      <c r="C31" s="29"/>
      <c r="D31" s="48"/>
      <c r="E31" s="48"/>
      <c r="F31" s="32">
        <f>($D$25-$F$26)/5</f>
        <v>160</v>
      </c>
      <c r="G31" s="32">
        <f>($E$25-$G$26)/5</f>
        <v>54</v>
      </c>
      <c r="H31" s="34">
        <v>0</v>
      </c>
      <c r="I31" s="32"/>
      <c r="J31" s="32"/>
      <c r="K31" s="48"/>
      <c r="L31" s="49"/>
    </row>
    <row r="32" spans="2:12" x14ac:dyDescent="0.2">
      <c r="B32" s="40"/>
      <c r="C32" s="40"/>
      <c r="D32" s="40"/>
      <c r="E32" s="40"/>
      <c r="F32" s="40"/>
      <c r="G32" s="40"/>
      <c r="H32" s="40"/>
      <c r="I32" s="40"/>
      <c r="J32" s="40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50" t="s">
        <v>19</v>
      </c>
      <c r="C35" s="50"/>
      <c r="D35" s="50"/>
      <c r="E35" s="1"/>
      <c r="F35" s="1"/>
      <c r="G35" s="1"/>
      <c r="H35" s="1"/>
      <c r="I35" s="1"/>
      <c r="J35" s="1"/>
    </row>
    <row r="36" spans="2:10" x14ac:dyDescent="0.2"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51"/>
      <c r="C59" s="51"/>
      <c r="D59" s="51"/>
      <c r="E59" s="51"/>
      <c r="F59" s="51"/>
      <c r="G59" s="51"/>
      <c r="H59" s="51"/>
      <c r="I59" s="51"/>
      <c r="J59" s="51"/>
    </row>
    <row r="60" spans="2:10" x14ac:dyDescent="0.2">
      <c r="B60" s="51"/>
      <c r="C60" s="51"/>
      <c r="D60" s="51"/>
      <c r="E60" s="51"/>
      <c r="F60" s="51"/>
      <c r="G60" s="51"/>
      <c r="H60" s="51"/>
      <c r="I60" s="51"/>
      <c r="J60" s="51"/>
    </row>
    <row r="61" spans="2:10" x14ac:dyDescent="0.2">
      <c r="B61" s="51"/>
      <c r="C61" s="51"/>
      <c r="D61" s="51"/>
      <c r="E61" s="51"/>
      <c r="F61" s="51"/>
      <c r="G61" s="51"/>
      <c r="H61" s="51"/>
      <c r="I61" s="51"/>
      <c r="J61" s="51"/>
    </row>
    <row r="62" spans="2:10" x14ac:dyDescent="0.2">
      <c r="B62" s="51"/>
      <c r="C62" s="51"/>
      <c r="D62" s="51"/>
      <c r="E62" s="51"/>
      <c r="F62" s="51"/>
      <c r="G62" s="51"/>
      <c r="H62" s="51"/>
      <c r="I62" s="51"/>
      <c r="J62" s="51"/>
    </row>
  </sheetData>
  <mergeCells count="3">
    <mergeCell ref="B4:J4"/>
    <mergeCell ref="B1:J1"/>
    <mergeCell ref="B23:L23"/>
  </mergeCells>
  <dataValidations count="1">
    <dataValidation type="list" allowBlank="1" showInputMessage="1" showErrorMessage="1" sqref="C25:C31 C6:C20" xr:uid="{00000000-0002-0000-0000-000000000000}">
      <formula1>$L$1:$L$2</formula1>
    </dataValidation>
  </dataValidations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Algo Sim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Varga</dc:creator>
  <cp:lastModifiedBy>Familie lippitz</cp:lastModifiedBy>
  <dcterms:created xsi:type="dcterms:W3CDTF">2019-12-17T10:39:45Z</dcterms:created>
  <dcterms:modified xsi:type="dcterms:W3CDTF">2022-03-30T19:47:23Z</dcterms:modified>
</cp:coreProperties>
</file>